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Д.5_Кошторис_Офіс" sheetId="1" r:id="rId1"/>
  </sheets>
  <externalReferences>
    <externalReference r:id="rId2"/>
  </externalReferences>
  <definedNames>
    <definedName name="_xlnm.Print_Area" localSheetId="0">Д.5_Кошторис_Офіс!$A$1:$D$32</definedName>
  </definedNames>
  <calcPr calcId="144525"/>
</workbook>
</file>

<file path=xl/calcChain.xml><?xml version="1.0" encoding="utf-8"?>
<calcChain xmlns="http://schemas.openxmlformats.org/spreadsheetml/2006/main">
  <c r="D30" i="1" l="1"/>
  <c r="C30" i="1"/>
  <c r="D27" i="1"/>
  <c r="C27" i="1"/>
  <c r="C28" i="1" s="1"/>
  <c r="G26" i="1"/>
  <c r="D26" i="1"/>
  <c r="C26" i="1"/>
  <c r="D25" i="1"/>
  <c r="C25" i="1"/>
  <c r="D24" i="1"/>
  <c r="C24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C11" i="1"/>
  <c r="D10" i="1"/>
  <c r="C10" i="1"/>
  <c r="D9" i="1"/>
  <c r="D28" i="1" s="1"/>
  <c r="C9" i="1"/>
  <c r="D31" i="1" l="1"/>
  <c r="D32" i="1" s="1"/>
  <c r="F34" i="1" s="1"/>
  <c r="D29" i="1"/>
  <c r="F33" i="1" s="1"/>
  <c r="C31" i="1"/>
  <c r="C32" i="1" s="1"/>
  <c r="E34" i="1" s="1"/>
  <c r="C29" i="1"/>
  <c r="E33" i="1" s="1"/>
</calcChain>
</file>

<file path=xl/sharedStrings.xml><?xml version="1.0" encoding="utf-8"?>
<sst xmlns="http://schemas.openxmlformats.org/spreadsheetml/2006/main" count="81" uniqueCount="64">
  <si>
    <t>КОШТОРИС</t>
  </si>
  <si>
    <t>витрат на утримання офісних приміщень</t>
  </si>
  <si>
    <t>офісно-житлового комплексу, що розташований за адресою вул Саксаганського, 70А</t>
  </si>
  <si>
    <t>(адреса будинку)</t>
  </si>
  <si>
    <t>Поряд-ковий номер</t>
  </si>
  <si>
    <t>Складова витрат на утримання будинку та прибудинкової території та поточний ремонт спільного майна будинку (далі - витрати)</t>
  </si>
  <si>
    <t>Річна сума складової  витрат (гривень)</t>
  </si>
  <si>
    <t>Місячна сума витрат у розрахунку на  1 кв. метр загальної площі  нежитлових приміщень у будинку</t>
  </si>
  <si>
    <t>1.</t>
  </si>
  <si>
    <t>Обов’язковий перелік робіт (послуг):</t>
  </si>
  <si>
    <t>1.1</t>
  </si>
  <si>
    <t>Технічне обслуговування внутрішньобудинкових систем:</t>
  </si>
  <si>
    <t>Обслуговування систем диспетчеризації.</t>
  </si>
  <si>
    <t>1.2</t>
  </si>
  <si>
    <t>Технічне обслуговування ліфтів.</t>
  </si>
  <si>
    <t>Дератизація. 13.Дезінсекція.</t>
  </si>
  <si>
    <t>1.3</t>
  </si>
  <si>
    <t>Прибирання і вивезення снігу, посипання частини прибудинкової території, призначеної для проходу та проїзду, протиожеледними сумішами.</t>
  </si>
  <si>
    <t>1.4</t>
  </si>
  <si>
    <t>Обслуговування димових та вентиляційних каналів. /Системи кондиціювання та вентиляції</t>
  </si>
  <si>
    <t>Утримання зовнішніх елементів благоустрою (амортизація)</t>
  </si>
  <si>
    <t>1.5</t>
  </si>
  <si>
    <t>Технічне обслуговування систем протипожежної автоматики та димовидалення, а також інших внутрішньобудинкових інженерних систем (у разі їх наявності).</t>
  </si>
  <si>
    <t>Вивеззення побутових відходів</t>
  </si>
  <si>
    <t>1.6</t>
  </si>
  <si>
    <t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будинку.</t>
  </si>
  <si>
    <t>Прибирання приміщень загального користування (у тому числідопоміжних).</t>
  </si>
  <si>
    <t>1.7</t>
  </si>
  <si>
    <t>Поточний ремонт внутрішньобудинкових систем:</t>
  </si>
  <si>
    <t>Оренда вхідної групи</t>
  </si>
  <si>
    <t>1.8</t>
  </si>
  <si>
    <t>Поточний ремонт систем протипожежної автоматики та димовидалення, а також інших внутрішньобудинкових інженерних систем (у разі їх наявності).</t>
  </si>
  <si>
    <t>1.9</t>
  </si>
  <si>
    <t>Прибирання прибудинкової території.</t>
  </si>
  <si>
    <t>1.10</t>
  </si>
  <si>
    <t>1.11</t>
  </si>
  <si>
    <t>1.12</t>
  </si>
  <si>
    <t>1.14</t>
  </si>
  <si>
    <t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будинкe</t>
  </si>
  <si>
    <t>2.</t>
  </si>
  <si>
    <t>Інші роботи (послуги), понад обов’язковий перелік:</t>
  </si>
  <si>
    <t>2.1</t>
  </si>
  <si>
    <t>Послуги охорони обєкта</t>
  </si>
  <si>
    <t>2.2</t>
  </si>
  <si>
    <t>2.3</t>
  </si>
  <si>
    <t>2.4</t>
  </si>
  <si>
    <t>3.</t>
  </si>
  <si>
    <t>Загальна сума витрат (без урахування податку на додану вартість)</t>
  </si>
  <si>
    <t>4.</t>
  </si>
  <si>
    <t>Загальна сума витрат (з урахування податку на додану вартість)</t>
  </si>
  <si>
    <t>5.</t>
  </si>
  <si>
    <t>Вигагорода управителя</t>
  </si>
  <si>
    <t>Загальна вартість управління  (без урахування податку на додану вартість)</t>
  </si>
  <si>
    <t>Загальна вартість управління  (з урахування податку на додану вартість)</t>
  </si>
  <si>
    <t>Від управителя</t>
  </si>
  <si>
    <t>Від співвласників</t>
  </si>
  <si>
    <t>_______________________</t>
  </si>
  <si>
    <t>___________________</t>
  </si>
  <si>
    <t>(підпис)     (ініціали та прізвище)</t>
  </si>
  <si>
    <t>(підпис)  (ініціали та прізвище)</t>
  </si>
  <si>
    <t>МП  (за наявності)</t>
  </si>
  <si>
    <t>до Наказу№14, від 19.11.18</t>
  </si>
  <si>
    <t>Додаток 2</t>
  </si>
  <si>
    <t>не надається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</si>
</sst>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164" fontId="5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164" fontId="5" fillId="0" borderId="6" xfId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6" xfId="0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164" fontId="5" fillId="0" borderId="6" xfId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 wrapText="1"/>
    </xf>
    <xf numFmtId="2" fontId="8" fillId="0" borderId="6" xfId="0" applyNumberFormat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164" fontId="8" fillId="3" borderId="6" xfId="1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0" fillId="0" borderId="0" xfId="1" applyFont="1"/>
    <xf numFmtId="2" fontId="9" fillId="0" borderId="0" xfId="0" applyNumberFormat="1" applyFont="1"/>
    <xf numFmtId="2" fontId="10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Alignment="1"/>
    <xf numFmtId="0" fontId="5" fillId="0" borderId="0" xfId="0" applyFont="1" applyAlignment="1">
      <alignment horizontal="justify" vertical="center"/>
    </xf>
    <xf numFmtId="164" fontId="5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164" fontId="11" fillId="0" borderId="0" xfId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</cellXfs>
  <cellStyles count="11"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Обычный 5 2" xfId="7"/>
    <cellStyle name="Обычный 6" xfId="8"/>
    <cellStyle name="Обычный 6 2" xfId="9"/>
    <cellStyle name="Финансовый" xfId="1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Місячна сума складових витрат у розрахунку на  1 кв. метр загальної площі  нежитлових приміщень у будинку (загалльна ціна 88,50 грн/кв.</a:t>
            </a:r>
            <a:r>
              <a:rPr lang="ru-RU" baseline="0"/>
              <a:t> м без ПДВ)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Д.5_Кошторис_Офіс!$F$9:$F$25</c:f>
            </c:strRef>
          </c:cat>
          <c:val>
            <c:numRef>
              <c:f>Д.5_Кошторис_Офіс!$G$9:$G$25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4B-4E39-A28D-C4BA86BE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467392"/>
        <c:axId val="129283136"/>
      </c:barChart>
      <c:catAx>
        <c:axId val="12946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283136"/>
        <c:crosses val="autoZero"/>
        <c:auto val="1"/>
        <c:lblAlgn val="ctr"/>
        <c:lblOffset val="100"/>
        <c:noMultiLvlLbl val="0"/>
      </c:catAx>
      <c:valAx>
        <c:axId val="1292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46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8</xdr:row>
      <xdr:rowOff>23811</xdr:rowOff>
    </xdr:from>
    <xdr:to>
      <xdr:col>19</xdr:col>
      <xdr:colOff>47625</xdr:colOff>
      <xdr:row>19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yarova.SERVICE/Desktop/&#1058;&#1040;&#1056;&#1048;&#1060;2018_2019/SnS_upravlin_budyn_29_1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.1 Співвласники"/>
      <sheetName val="Д.2_Заг.відом Ж"/>
      <sheetName val="Д.2_Заг.відом Оф"/>
      <sheetName val="Д.4_Якість_ж"/>
      <sheetName val="Д.4_Якість_офіси"/>
      <sheetName val="Д.5"/>
      <sheetName val="Д.5_Кошторис_Жит"/>
      <sheetName val="Д.5_Кошторис_Офіс"/>
      <sheetName val="Д.5_Кошторис_Паньківська"/>
      <sheetName val="Д.5_Кошторис_Паркінг"/>
      <sheetName val="Заг_Кошторис"/>
      <sheetName val="Дет.звіт"/>
      <sheetName val="Тех.дані"/>
      <sheetName val="Прямі_база.розп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.13"/>
      <sheetName val="14"/>
      <sheetName val="Дод_посл"/>
      <sheetName val="Амортизація"/>
      <sheetName val="Штат_ЗП"/>
      <sheetName val="ФондЗП"/>
      <sheetName val="Адмін_витр "/>
      <sheetName val="Дог_обсл_офіси (2)"/>
      <sheetName val="Дог_обсл_житло (2)"/>
      <sheetName val="2019р. (житло)"/>
      <sheetName val="2019р.-офисы"/>
      <sheetName val="Документаці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F9" t="str">
            <v>Обслуговування систем диспетчеризації.</v>
          </cell>
          <cell r="G9">
            <v>0</v>
          </cell>
        </row>
        <row r="10">
          <cell r="F10" t="str">
            <v>Дератизація. 13.Дезінсекція.</v>
          </cell>
          <cell r="G10">
            <v>6.5042385688420384E-2</v>
          </cell>
        </row>
        <row r="11">
          <cell r="F11" t="str">
            <v>Прибирання і вивезення снігу, посипання частини прибудинкової території, призначеної для проходу та проїзду, протиожеледними сумішами.</v>
          </cell>
          <cell r="G11">
            <v>9.5291180319573357E-2</v>
          </cell>
        </row>
        <row r="12">
          <cell r="F12" t="str">
            <v>Утримання зовнішніх елементів благоустрою (амортизація)</v>
          </cell>
          <cell r="G12">
            <v>0.20062196959762421</v>
          </cell>
        </row>
        <row r="13">
          <cell r="F13" t="str">
            <v>Вивеззення побутових відходів</v>
          </cell>
          <cell r="G13">
            <v>0.94764788676893064</v>
          </cell>
        </row>
        <row r="14">
          <cell r="F14" t="str">
            <v>Прибирання приміщень загального користування (у тому числідопоміжних).</v>
          </cell>
          <cell r="G14">
            <v>1.1745493942909035</v>
          </cell>
        </row>
        <row r="15">
          <cell r="F15" t="str">
            <v>Оренда вхідної групи</v>
          </cell>
          <cell r="G15">
            <v>1.2520107382507362</v>
          </cell>
        </row>
        <row r="16">
          <cell r="F16" t="str">
            <v>Обслуговування димових та вентиляційних каналів. /Системи кондиціювання та вентиляції</v>
          </cell>
          <cell r="G16">
            <v>1.4356272081692019</v>
          </cell>
        </row>
        <row r="17">
          <cell r="F17" t="str">
            <v>Поточний ремонт внутрішньобудинкових систем:</v>
          </cell>
          <cell r="G17">
            <v>2.0628443651653741</v>
          </cell>
        </row>
        <row r="18">
          <cell r="F18" t="str">
            <v>Поточний ремонт систем протипожежної автоматики та димовидалення, а також інших внутрішньобудинкових інженерних систем (у разі їх наявності).</v>
          </cell>
          <cell r="G18">
            <v>2.6632312701823579</v>
          </cell>
        </row>
        <row r="19">
          <cell r="F19" t="str">
            <v>Технічне обслуговування ліфтів.</v>
          </cell>
          <cell r="G19">
            <v>3.139388384885494</v>
          </cell>
        </row>
        <row r="20">
          <cell r="F20" t="str">
            <v>Прибирання прибудинкової території.</v>
          </cell>
          <cell r="G20">
            <v>4.3566481126345087</v>
          </cell>
        </row>
        <row r="21">
          <cell r="F21" t="str">
            <v>Технічне обслуговування систем протипожежної автоматики та димовидалення, а також інших внутрішньобудинкових інженерних систем (у разі їх наявності).</v>
          </cell>
          <cell r="G21">
            <v>4.4935622476306589</v>
          </cell>
        </row>
        <row r="22">
          <cell r="F22" t="str">
            <v>Технічне обслуговування внутрішньобудинкових систем:</v>
          </cell>
          <cell r="G22">
            <v>11.390096361225693</v>
          </cell>
        </row>
        <row r="23">
          <cell r="F23" t="str">
            <v>Придбання електричної енергії для освітлення місць загального користування, живлення ліфтів та забезпечення функціонування іншого спільного майна багатоквартирного будинкe</v>
          </cell>
          <cell r="G23">
            <v>12.401079628219845</v>
          </cell>
        </row>
        <row r="24">
          <cell r="F24" t="str">
            <v>Послуги охорони обєкта</v>
          </cell>
          <cell r="G24">
            <v>18.759182975156317</v>
          </cell>
        </row>
        <row r="25">
          <cell r="F25" t="str">
            <v>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будинку.</v>
          </cell>
          <cell r="G25">
            <v>24.061758159644565</v>
          </cell>
        </row>
      </sheetData>
      <sheetData sheetId="8"/>
      <sheetData sheetId="9"/>
      <sheetData sheetId="10">
        <row r="6">
          <cell r="U6">
            <v>1145730.9978152327</v>
          </cell>
          <cell r="Y6">
            <v>11.389972460963113</v>
          </cell>
        </row>
        <row r="20">
          <cell r="U20">
            <v>80325.918123778742</v>
          </cell>
          <cell r="Y20">
            <v>0.7985382232618633</v>
          </cell>
        </row>
        <row r="25">
          <cell r="U25">
            <v>0</v>
          </cell>
        </row>
        <row r="26">
          <cell r="U26">
            <v>144409.89272977444</v>
          </cell>
          <cell r="Y26">
            <v>1.435611591568392</v>
          </cell>
        </row>
        <row r="32">
          <cell r="U32">
            <v>452007.90181626804</v>
          </cell>
          <cell r="Y32">
            <v>4.4935133671361713</v>
          </cell>
        </row>
        <row r="42">
          <cell r="U42">
            <v>2656340.0954036331</v>
          </cell>
          <cell r="Y42">
            <v>26.407281108125094</v>
          </cell>
        </row>
        <row r="48">
          <cell r="U48">
            <v>207501.73289878308</v>
          </cell>
          <cell r="Y48">
            <v>2.0628219257627216</v>
          </cell>
        </row>
        <row r="57">
          <cell r="U57">
            <v>267894.71518311254</v>
          </cell>
          <cell r="Y57">
            <v>2.6632022998345035</v>
          </cell>
        </row>
        <row r="66">
          <cell r="U66">
            <v>438235.69449428649</v>
          </cell>
          <cell r="Y66">
            <v>4.3566007214774896</v>
          </cell>
        </row>
        <row r="72">
          <cell r="U72">
            <v>118148.04781505652</v>
          </cell>
          <cell r="Y72">
            <v>1.1745366176669183</v>
          </cell>
        </row>
        <row r="78">
          <cell r="U78">
            <v>9585.3499082063408</v>
          </cell>
          <cell r="Y78">
            <v>9.5290143752200393E-2</v>
          </cell>
        </row>
        <row r="81">
          <cell r="U81">
            <v>6542.6204565540538</v>
          </cell>
          <cell r="Y81">
            <v>6.5041678164233591E-2</v>
          </cell>
        </row>
        <row r="82">
          <cell r="U82">
            <v>1247425.911583554</v>
          </cell>
          <cell r="Y82">
            <v>12.400944730588302</v>
          </cell>
        </row>
        <row r="87">
          <cell r="U87">
            <v>1886988.1998093571</v>
          </cell>
          <cell r="Y87">
            <v>18.758978914749569</v>
          </cell>
        </row>
        <row r="88">
          <cell r="U88">
            <v>125939.89259780402</v>
          </cell>
          <cell r="Y88">
            <v>1.2519971190104504</v>
          </cell>
        </row>
        <row r="89">
          <cell r="U89">
            <v>20180.585143531487</v>
          </cell>
          <cell r="Y89">
            <v>0.20061978725307469</v>
          </cell>
        </row>
        <row r="90">
          <cell r="U90">
            <v>95324.001171876473</v>
          </cell>
          <cell r="Y90">
            <v>0.94763757835552687</v>
          </cell>
        </row>
        <row r="95">
          <cell r="U95">
            <v>10683097.868340971</v>
          </cell>
          <cell r="Y95">
            <v>106.20310592120354</v>
          </cell>
        </row>
        <row r="97">
          <cell r="U97">
            <v>1156798.8</v>
          </cell>
          <cell r="Y97">
            <v>11.5</v>
          </cell>
        </row>
        <row r="99">
          <cell r="U99">
            <v>12071256.428340971</v>
          </cell>
          <cell r="Y99">
            <v>120.00310592120354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6.42578125" customWidth="1"/>
    <col min="2" max="2" width="73.140625" customWidth="1"/>
    <col min="3" max="3" width="18.42578125" style="39" customWidth="1"/>
    <col min="4" max="4" width="13.140625" customWidth="1"/>
    <col min="5" max="5" width="0" hidden="1" customWidth="1"/>
    <col min="6" max="6" width="63.140625" hidden="1" customWidth="1"/>
    <col min="7" max="7" width="0" hidden="1" customWidth="1"/>
  </cols>
  <sheetData>
    <row r="1" spans="1:7" ht="15.75" x14ac:dyDescent="0.25">
      <c r="B1" s="1"/>
      <c r="C1" s="2" t="s">
        <v>62</v>
      </c>
      <c r="D1" s="2"/>
    </row>
    <row r="2" spans="1:7" ht="15.75" x14ac:dyDescent="0.25">
      <c r="B2" s="1"/>
      <c r="C2" s="2" t="s">
        <v>61</v>
      </c>
      <c r="D2" s="2"/>
    </row>
    <row r="3" spans="1:7" ht="15" customHeight="1" x14ac:dyDescent="0.25">
      <c r="A3" s="3" t="s">
        <v>0</v>
      </c>
      <c r="B3" s="3"/>
      <c r="C3" s="3"/>
      <c r="D3" s="3"/>
    </row>
    <row r="4" spans="1:7" ht="15" customHeight="1" x14ac:dyDescent="0.25">
      <c r="A4" s="3" t="s">
        <v>1</v>
      </c>
      <c r="B4" s="3"/>
      <c r="C4" s="3"/>
      <c r="D4" s="3"/>
    </row>
    <row r="5" spans="1:7" ht="15.75" customHeight="1" x14ac:dyDescent="0.25">
      <c r="A5" s="4" t="s">
        <v>2</v>
      </c>
      <c r="B5" s="4"/>
      <c r="C5" s="4"/>
      <c r="D5" s="4"/>
    </row>
    <row r="6" spans="1:7" ht="15.75" thickBot="1" x14ac:dyDescent="0.3">
      <c r="A6" s="5" t="s">
        <v>3</v>
      </c>
      <c r="B6" s="5"/>
      <c r="C6" s="5"/>
      <c r="D6" s="5"/>
    </row>
    <row r="7" spans="1:7" ht="108.75" thickBot="1" x14ac:dyDescent="0.3">
      <c r="A7" s="6" t="s">
        <v>4</v>
      </c>
      <c r="B7" s="7" t="s">
        <v>5</v>
      </c>
      <c r="C7" s="8" t="s">
        <v>6</v>
      </c>
      <c r="D7" s="7" t="s">
        <v>7</v>
      </c>
    </row>
    <row r="8" spans="1:7" x14ac:dyDescent="0.25">
      <c r="A8" s="9" t="s">
        <v>8</v>
      </c>
      <c r="B8" s="10" t="s">
        <v>9</v>
      </c>
      <c r="C8" s="11"/>
      <c r="D8" s="12"/>
    </row>
    <row r="9" spans="1:7" x14ac:dyDescent="0.25">
      <c r="A9" s="13" t="s">
        <v>10</v>
      </c>
      <c r="B9" s="14" t="s">
        <v>11</v>
      </c>
      <c r="C9" s="15">
        <f>[1]Заг_Кошторис!U6</f>
        <v>1145730.9978152327</v>
      </c>
      <c r="D9" s="16">
        <f>[1]Заг_Кошторис!Y6</f>
        <v>11.389972460963113</v>
      </c>
      <c r="F9" s="14" t="s">
        <v>12</v>
      </c>
      <c r="G9" s="17">
        <v>0</v>
      </c>
    </row>
    <row r="10" spans="1:7" x14ac:dyDescent="0.25">
      <c r="A10" s="13" t="s">
        <v>13</v>
      </c>
      <c r="B10" s="14" t="s">
        <v>14</v>
      </c>
      <c r="C10" s="15">
        <f>[1]Заг_Кошторис!U20</f>
        <v>80325.918123778742</v>
      </c>
      <c r="D10" s="16">
        <f>[1]Заг_Кошторис!Y20</f>
        <v>0.7985382232618633</v>
      </c>
      <c r="F10" s="14" t="s">
        <v>15</v>
      </c>
      <c r="G10" s="17">
        <v>6.5042385688420384E-2</v>
      </c>
    </row>
    <row r="11" spans="1:7" ht="18" customHeight="1" x14ac:dyDescent="0.25">
      <c r="A11" s="13" t="s">
        <v>16</v>
      </c>
      <c r="B11" s="14" t="s">
        <v>12</v>
      </c>
      <c r="C11" s="15">
        <f>[1]Заг_Кошторис!U25</f>
        <v>0</v>
      </c>
      <c r="D11" s="16" t="s">
        <v>63</v>
      </c>
      <c r="F11" s="14" t="s">
        <v>17</v>
      </c>
      <c r="G11" s="17">
        <v>9.5291180319573357E-2</v>
      </c>
    </row>
    <row r="12" spans="1:7" ht="30" x14ac:dyDescent="0.25">
      <c r="A12" s="13" t="s">
        <v>18</v>
      </c>
      <c r="B12" s="14" t="s">
        <v>19</v>
      </c>
      <c r="C12" s="15">
        <f>[1]Заг_Кошторис!U26</f>
        <v>144409.89272977444</v>
      </c>
      <c r="D12" s="16">
        <f>[1]Заг_Кошторис!Y26</f>
        <v>1.435611591568392</v>
      </c>
      <c r="F12" s="18" t="s">
        <v>20</v>
      </c>
      <c r="G12" s="17">
        <v>0.20062196959762421</v>
      </c>
    </row>
    <row r="13" spans="1:7" ht="45" x14ac:dyDescent="0.25">
      <c r="A13" s="13" t="s">
        <v>21</v>
      </c>
      <c r="B13" s="14" t="s">
        <v>22</v>
      </c>
      <c r="C13" s="15">
        <f>[1]Заг_Кошторис!U32</f>
        <v>452007.90181626804</v>
      </c>
      <c r="D13" s="16">
        <f>[1]Заг_Кошторис!Y32</f>
        <v>4.4935133671361713</v>
      </c>
      <c r="F13" s="19" t="s">
        <v>23</v>
      </c>
      <c r="G13" s="17">
        <v>0.94764788676893064</v>
      </c>
    </row>
    <row r="14" spans="1:7" ht="75" x14ac:dyDescent="0.25">
      <c r="A14" s="13" t="s">
        <v>24</v>
      </c>
      <c r="B14" s="14" t="s">
        <v>25</v>
      </c>
      <c r="C14" s="15">
        <f>[1]Заг_Кошторис!U42</f>
        <v>2656340.0954036331</v>
      </c>
      <c r="D14" s="16">
        <f>[1]Заг_Кошторис!Y42</f>
        <v>26.407281108125094</v>
      </c>
      <c r="F14" s="14" t="s">
        <v>26</v>
      </c>
      <c r="G14" s="17">
        <v>1.1745493942909035</v>
      </c>
    </row>
    <row r="15" spans="1:7" x14ac:dyDescent="0.25">
      <c r="A15" s="13" t="s">
        <v>27</v>
      </c>
      <c r="B15" s="14" t="s">
        <v>28</v>
      </c>
      <c r="C15" s="15">
        <f>[1]Заг_Кошторис!U48</f>
        <v>207501.73289878308</v>
      </c>
      <c r="D15" s="16">
        <f>[1]Заг_Кошторис!Y48</f>
        <v>2.0628219257627216</v>
      </c>
      <c r="F15" s="18" t="s">
        <v>29</v>
      </c>
      <c r="G15" s="17">
        <v>1.2520107382507362</v>
      </c>
    </row>
    <row r="16" spans="1:7" ht="30" x14ac:dyDescent="0.25">
      <c r="A16" s="13" t="s">
        <v>30</v>
      </c>
      <c r="B16" s="14" t="s">
        <v>31</v>
      </c>
      <c r="C16" s="15">
        <f>[1]Заг_Кошторис!U57</f>
        <v>267894.71518311254</v>
      </c>
      <c r="D16" s="16">
        <f>[1]Заг_Кошторис!Y57</f>
        <v>2.6632022998345035</v>
      </c>
      <c r="F16" s="14" t="s">
        <v>19</v>
      </c>
      <c r="G16" s="17">
        <v>1.4356272081692019</v>
      </c>
    </row>
    <row r="17" spans="1:7" x14ac:dyDescent="0.25">
      <c r="A17" s="13" t="s">
        <v>32</v>
      </c>
      <c r="B17" s="14" t="s">
        <v>33</v>
      </c>
      <c r="C17" s="15">
        <f>[1]Заг_Кошторис!U66</f>
        <v>438235.69449428649</v>
      </c>
      <c r="D17" s="16">
        <f>[1]Заг_Кошторис!Y66</f>
        <v>4.3566007214774896</v>
      </c>
      <c r="F17" s="14" t="s">
        <v>28</v>
      </c>
      <c r="G17" s="17">
        <v>2.0628443651653741</v>
      </c>
    </row>
    <row r="18" spans="1:7" ht="45" x14ac:dyDescent="0.25">
      <c r="A18" s="13" t="s">
        <v>34</v>
      </c>
      <c r="B18" s="14" t="s">
        <v>26</v>
      </c>
      <c r="C18" s="15">
        <f>[1]Заг_Кошторис!U72</f>
        <v>118148.04781505652</v>
      </c>
      <c r="D18" s="16">
        <f>[1]Заг_Кошторис!Y72</f>
        <v>1.1745366176669183</v>
      </c>
      <c r="F18" s="14" t="s">
        <v>31</v>
      </c>
      <c r="G18" s="17">
        <v>2.6632312701823579</v>
      </c>
    </row>
    <row r="19" spans="1:7" ht="30" x14ac:dyDescent="0.25">
      <c r="A19" s="13" t="s">
        <v>35</v>
      </c>
      <c r="B19" s="14" t="s">
        <v>17</v>
      </c>
      <c r="C19" s="15">
        <f>[1]Заг_Кошторис!U78</f>
        <v>9585.3499082063408</v>
      </c>
      <c r="D19" s="16">
        <f>[1]Заг_Кошторис!Y78</f>
        <v>9.5290143752200393E-2</v>
      </c>
      <c r="F19" s="14" t="s">
        <v>14</v>
      </c>
      <c r="G19" s="17">
        <v>3.139388384885494</v>
      </c>
    </row>
    <row r="20" spans="1:7" x14ac:dyDescent="0.25">
      <c r="A20" s="13" t="s">
        <v>36</v>
      </c>
      <c r="B20" s="14" t="s">
        <v>15</v>
      </c>
      <c r="C20" s="15">
        <f>[1]Заг_Кошторис!U81</f>
        <v>6542.6204565540538</v>
      </c>
      <c r="D20" s="16">
        <f>[1]Заг_Кошторис!Y81</f>
        <v>6.5041678164233591E-2</v>
      </c>
      <c r="F20" s="14" t="s">
        <v>33</v>
      </c>
      <c r="G20" s="17">
        <v>4.3566481126345087</v>
      </c>
    </row>
    <row r="21" spans="1:7" ht="45" x14ac:dyDescent="0.25">
      <c r="A21" s="13" t="s">
        <v>37</v>
      </c>
      <c r="B21" s="14" t="s">
        <v>38</v>
      </c>
      <c r="C21" s="15">
        <f>[1]Заг_Кошторис!U82</f>
        <v>1247425.911583554</v>
      </c>
      <c r="D21" s="16">
        <f>[1]Заг_Кошторис!Y82</f>
        <v>12.400944730588302</v>
      </c>
      <c r="F21" s="14" t="s">
        <v>22</v>
      </c>
      <c r="G21" s="17">
        <v>4.4935622476306589</v>
      </c>
    </row>
    <row r="22" spans="1:7" hidden="1" x14ac:dyDescent="0.25">
      <c r="A22" s="20"/>
      <c r="B22" s="18"/>
      <c r="C22" s="15"/>
      <c r="D22" s="21"/>
      <c r="F22" s="14" t="s">
        <v>11</v>
      </c>
      <c r="G22" s="17">
        <v>11.390096361225693</v>
      </c>
    </row>
    <row r="23" spans="1:7" ht="18.75" customHeight="1" x14ac:dyDescent="0.25">
      <c r="A23" s="22" t="s">
        <v>39</v>
      </c>
      <c r="B23" s="23" t="s">
        <v>40</v>
      </c>
      <c r="C23" s="15"/>
      <c r="D23" s="21"/>
      <c r="F23" s="14" t="s">
        <v>38</v>
      </c>
      <c r="G23" s="17">
        <v>12.401079628219845</v>
      </c>
    </row>
    <row r="24" spans="1:7" x14ac:dyDescent="0.25">
      <c r="A24" s="13" t="s">
        <v>41</v>
      </c>
      <c r="B24" s="18" t="s">
        <v>42</v>
      </c>
      <c r="C24" s="15">
        <f>[1]Заг_Кошторис!U87</f>
        <v>1886988.1998093571</v>
      </c>
      <c r="D24" s="16">
        <f>[1]Заг_Кошторис!Y87</f>
        <v>18.758978914749569</v>
      </c>
      <c r="F24" s="18" t="s">
        <v>42</v>
      </c>
      <c r="G24" s="17">
        <v>18.759182975156317</v>
      </c>
    </row>
    <row r="25" spans="1:7" ht="75" x14ac:dyDescent="0.25">
      <c r="A25" s="13" t="s">
        <v>43</v>
      </c>
      <c r="B25" s="18" t="s">
        <v>29</v>
      </c>
      <c r="C25" s="15">
        <f>[1]Заг_Кошторис!U88</f>
        <v>125939.89259780402</v>
      </c>
      <c r="D25" s="16">
        <f>[1]Заг_Кошторис!Y88</f>
        <v>1.2519971190104504</v>
      </c>
      <c r="F25" s="14" t="s">
        <v>25</v>
      </c>
      <c r="G25" s="17">
        <v>24.061758159644565</v>
      </c>
    </row>
    <row r="26" spans="1:7" x14ac:dyDescent="0.25">
      <c r="A26" s="13" t="s">
        <v>44</v>
      </c>
      <c r="B26" s="18" t="s">
        <v>20</v>
      </c>
      <c r="C26" s="15">
        <f>[1]Заг_Кошторис!U89</f>
        <v>20180.585143531487</v>
      </c>
      <c r="D26" s="16">
        <f>[1]Заг_Кошторис!Y89</f>
        <v>0.20061978725307469</v>
      </c>
      <c r="G26" s="17">
        <f>SUM(G9:G25)</f>
        <v>88.498582267830216</v>
      </c>
    </row>
    <row r="27" spans="1:7" x14ac:dyDescent="0.25">
      <c r="A27" s="24" t="s">
        <v>45</v>
      </c>
      <c r="B27" s="25" t="s">
        <v>23</v>
      </c>
      <c r="C27" s="26">
        <f>[1]Заг_Кошторис!U90</f>
        <v>95324.001171876473</v>
      </c>
      <c r="D27" s="27">
        <f>[1]Заг_Кошторис!Y90</f>
        <v>0.94763757835552687</v>
      </c>
    </row>
    <row r="28" spans="1:7" x14ac:dyDescent="0.25">
      <c r="A28" s="28" t="s">
        <v>46</v>
      </c>
      <c r="B28" s="29" t="s">
        <v>47</v>
      </c>
      <c r="C28" s="30">
        <f>SUM(C9:C27)</f>
        <v>8902581.5569508076</v>
      </c>
      <c r="D28" s="30">
        <f>SUM(D9:D27)</f>
        <v>88.502588267669623</v>
      </c>
    </row>
    <row r="29" spans="1:7" s="32" customFormat="1" x14ac:dyDescent="0.25">
      <c r="A29" s="28" t="s">
        <v>48</v>
      </c>
      <c r="B29" s="29" t="s">
        <v>49</v>
      </c>
      <c r="C29" s="31">
        <f>C28*1.2</f>
        <v>10683097.868340969</v>
      </c>
      <c r="D29" s="30">
        <f>D28*1.2</f>
        <v>106.20310592120354</v>
      </c>
    </row>
    <row r="30" spans="1:7" ht="21" customHeight="1" x14ac:dyDescent="0.25">
      <c r="A30" s="33" t="s">
        <v>50</v>
      </c>
      <c r="B30" s="25" t="s">
        <v>51</v>
      </c>
      <c r="C30" s="26">
        <f>[1]Заг_Кошторис!U97</f>
        <v>1156798.8</v>
      </c>
      <c r="D30" s="27">
        <f>[1]Заг_Кошторис!Y97</f>
        <v>11.5</v>
      </c>
    </row>
    <row r="31" spans="1:7" ht="28.5" x14ac:dyDescent="0.25">
      <c r="A31" s="34">
        <v>6</v>
      </c>
      <c r="B31" s="35" t="s">
        <v>52</v>
      </c>
      <c r="C31" s="36">
        <f>C28+C30</f>
        <v>10059380.356950808</v>
      </c>
      <c r="D31" s="37">
        <f>D28+D30</f>
        <v>100.00258826766962</v>
      </c>
    </row>
    <row r="32" spans="1:7" ht="28.5" x14ac:dyDescent="0.25">
      <c r="A32" s="34">
        <v>7</v>
      </c>
      <c r="B32" s="35" t="s">
        <v>53</v>
      </c>
      <c r="C32" s="36">
        <f>C31*1.2</f>
        <v>12071256.42834097</v>
      </c>
      <c r="D32" s="37">
        <f>D31*1.2</f>
        <v>120.00310592120354</v>
      </c>
    </row>
    <row r="33" spans="1:6" hidden="1" x14ac:dyDescent="0.25">
      <c r="A33" s="38"/>
      <c r="B33" s="38"/>
      <c r="E33" s="40">
        <f>C29-[1]Заг_Кошторис!U95</f>
        <v>0</v>
      </c>
      <c r="F33" s="41">
        <f>D29-[1]Заг_Кошторис!Y95</f>
        <v>0</v>
      </c>
    </row>
    <row r="34" spans="1:6" hidden="1" x14ac:dyDescent="0.25">
      <c r="A34" s="42"/>
      <c r="B34" s="42"/>
      <c r="E34" s="41">
        <f>C32-[1]Заг_Кошторис!U99</f>
        <v>0</v>
      </c>
      <c r="F34" s="40">
        <f>D32-[1]Заг_Кошторис!Y99</f>
        <v>0</v>
      </c>
    </row>
    <row r="35" spans="1:6" s="47" customFormat="1" ht="19.5" hidden="1" customHeight="1" x14ac:dyDescent="0.25">
      <c r="A35" s="43"/>
      <c r="B35" s="44" t="s">
        <v>54</v>
      </c>
      <c r="C35" s="45" t="s">
        <v>55</v>
      </c>
      <c r="D35" s="46"/>
    </row>
    <row r="36" spans="1:6" hidden="1" x14ac:dyDescent="0.25">
      <c r="A36" s="42"/>
      <c r="B36" s="48" t="s">
        <v>56</v>
      </c>
      <c r="C36" s="39" t="s">
        <v>57</v>
      </c>
      <c r="D36" s="42"/>
    </row>
    <row r="37" spans="1:6" s="47" customFormat="1" hidden="1" x14ac:dyDescent="0.25">
      <c r="A37" s="43"/>
      <c r="B37" s="49" t="s">
        <v>58</v>
      </c>
      <c r="C37" s="50" t="s">
        <v>59</v>
      </c>
      <c r="D37" s="51"/>
    </row>
    <row r="38" spans="1:6" hidden="1" x14ac:dyDescent="0.25">
      <c r="A38" s="42"/>
      <c r="B38" s="42"/>
      <c r="D38" s="42"/>
    </row>
    <row r="39" spans="1:6" hidden="1" x14ac:dyDescent="0.25">
      <c r="A39" s="52"/>
      <c r="B39" s="53" t="s">
        <v>60</v>
      </c>
      <c r="D39" s="42"/>
    </row>
    <row r="40" spans="1:6" hidden="1" x14ac:dyDescent="0.25"/>
  </sheetData>
  <mergeCells count="4">
    <mergeCell ref="A3:D3"/>
    <mergeCell ref="A4:D4"/>
    <mergeCell ref="A5:D5"/>
    <mergeCell ref="A6:D6"/>
  </mergeCells>
  <pageMargins left="0.9055118110236221" right="0.31496062992125984" top="0.74803149606299213" bottom="0.74803149606299213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Д.5_Кошторис_Офіс</vt:lpstr>
      <vt:lpstr>Д.5_Кошторис_Офіс!Область_печати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Ярова</dc:creator>
  <cp:lastModifiedBy>Наталья Ярова</cp:lastModifiedBy>
  <dcterms:created xsi:type="dcterms:W3CDTF">2019-01-04T09:41:54Z</dcterms:created>
  <dcterms:modified xsi:type="dcterms:W3CDTF">2019-01-04T09:43:05Z</dcterms:modified>
</cp:coreProperties>
</file>